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救助情况统计表" sheetId="1" r:id="rId1"/>
  </sheets>
  <definedNames>
    <definedName name="_xlnm._FilterDatabase" localSheetId="0" hidden="1">救助情况统计表!$A$4:$S$14</definedName>
    <definedName name="_xlnm.Print_Titles" localSheetId="0">救助情况统计表!$2:$4</definedName>
  </definedNames>
  <calcPr calcId="144525"/>
</workbook>
</file>

<file path=xl/sharedStrings.xml><?xml version="1.0" encoding="utf-8"?>
<sst xmlns="http://schemas.openxmlformats.org/spreadsheetml/2006/main" count="103" uniqueCount="69">
  <si>
    <t>平利县2022年度防止因病返贫专项救助第一批名单</t>
  </si>
  <si>
    <t>序号</t>
  </si>
  <si>
    <t>镇</t>
  </si>
  <si>
    <t>村</t>
  </si>
  <si>
    <t>申请人</t>
  </si>
  <si>
    <t>患者姓名</t>
  </si>
  <si>
    <t>家庭人口</t>
  </si>
  <si>
    <t>户类型</t>
  </si>
  <si>
    <t>纳入监测时间</t>
  </si>
  <si>
    <t>情况说明</t>
  </si>
  <si>
    <t>救助情况</t>
  </si>
  <si>
    <t>住院总费用</t>
  </si>
  <si>
    <t>医保报销</t>
  </si>
  <si>
    <t>自付费用</t>
  </si>
  <si>
    <t>保险理赔</t>
  </si>
  <si>
    <t>民政救助</t>
  </si>
  <si>
    <t>社会帮扶</t>
  </si>
  <si>
    <t>救助基数</t>
  </si>
  <si>
    <t>救助比例</t>
  </si>
  <si>
    <t>救助金额</t>
  </si>
  <si>
    <t>实际救助金额</t>
  </si>
  <si>
    <t>合计</t>
  </si>
  <si>
    <t>—</t>
  </si>
  <si>
    <t>城关镇</t>
  </si>
  <si>
    <t>响当河村</t>
  </si>
  <si>
    <t>刘向兰</t>
  </si>
  <si>
    <t>突发严重困难户</t>
  </si>
  <si>
    <t>2021年08月</t>
  </si>
  <si>
    <t>患者刘向兰，女43岁，患再生障碍贫血，2021年4月至2022年6月先后多次在安康市中心医院、西安市交大二附院治疗，累计住院总费用408004.22元，自付费用181687.85元</t>
  </si>
  <si>
    <t>21791.65
（其中大病救助14471.65）</t>
  </si>
  <si>
    <t>猫儿沟村</t>
  </si>
  <si>
    <t>孙贵成</t>
  </si>
  <si>
    <t>2021年04月</t>
  </si>
  <si>
    <t>患者孙贵成，女42岁，2021年4月至2021年确诊为原发性肝癌，累计住院总费用351377.07元，自付费用98648.03元</t>
  </si>
  <si>
    <t>西河镇</t>
  </si>
  <si>
    <t>凤凰寨村</t>
  </si>
  <si>
    <t>黄开春</t>
  </si>
  <si>
    <t>段远凤</t>
  </si>
  <si>
    <t>2022年04月</t>
  </si>
  <si>
    <t>患者段远凤，女，66岁，于2021年11月患病入院治疗，安康市中心医院诊断为左肺上叶腺癌，住院费用95133.52，自付费用41702.18元。</t>
  </si>
  <si>
    <t>洛河镇</t>
  </si>
  <si>
    <t>狮子坝村</t>
  </si>
  <si>
    <t>钱吉会</t>
  </si>
  <si>
    <t>患者钱吉会，女，48岁，于2021年12月患病住院，在安康市中医院诊断为乳腺癌，先后多次住院并化疗，共累计花费109901.29元，自付费用30014.09元。</t>
  </si>
  <si>
    <t>线河村</t>
  </si>
  <si>
    <t>高文兵</t>
  </si>
  <si>
    <t>2021年11月</t>
  </si>
  <si>
    <t>患者高文兵，男，56岁，于2021年5月检查出肺癌、慢性乙肝、左肾结石，先后在安康市中心医院住院治疗，共累计花费164732.15元，自付费用23302.94元，家中女儿16岁未就业。</t>
  </si>
  <si>
    <t>定额2000</t>
  </si>
  <si>
    <t>梁尚金</t>
  </si>
  <si>
    <t>梁芷晗</t>
  </si>
  <si>
    <t>2022年07月</t>
  </si>
  <si>
    <t>患者梁芷晗，女，2岁，于2022年6月在西京医院诊断为先天性心脏病、房间隔缺损等综合病发症，共累计花费82701.81元，自付费用34864.37元，家中主要收入来源为儿子务零工收入，因病突发困难，致使家庭困难。</t>
  </si>
  <si>
    <t>邹成林</t>
  </si>
  <si>
    <t>刘本春</t>
  </si>
  <si>
    <t>患者刘本春，女，69岁，于2021年8月在陕西省肿瘤医院诊断为宫颈癌等多种并发症，先后在省肿瘤医院、安康市中心医院治疗，共累计花费170780.52元，自付费用36813.62元，家庭无收入来源，更无力支付后续治疗康复费用，因病突发困难，致使家庭困难。</t>
  </si>
  <si>
    <t>洛河街村</t>
  </si>
  <si>
    <t>李付进</t>
  </si>
  <si>
    <t>2022年03月</t>
  </si>
  <si>
    <t>患者李付进，男，62岁，2021年12月诊断为直肠癌，先后多次在安康市中心医院治疗，累计住院总费用85237.37元，自付费用25717.1元；其妻宋美珍，56岁，2022年1月诊断为子宫肿瘤，安康市中心医院住院总费用13188.36元，自付8032.38元。</t>
  </si>
  <si>
    <t>老县镇</t>
  </si>
  <si>
    <t>东河村</t>
  </si>
  <si>
    <t>柯玉英</t>
  </si>
  <si>
    <t>2022年05月</t>
  </si>
  <si>
    <t>患者柯玉英，女，53岁，于2022年3月突发疾病在安康市中心医院住院手术，住院费用227480.81元，自付费用129385.11元。因病突发困难，致使家庭困难。</t>
  </si>
  <si>
    <t>三阳镇</t>
  </si>
  <si>
    <t>蒿子坝村</t>
  </si>
  <si>
    <t>田祖兵</t>
  </si>
  <si>
    <t>患者田祖兵，男，43岁，于2022年2月不慎摔伤，导致右侧额骨粉碎性骨折，住院费用277148.36元，自付费用103638.38元，因病突发困难，致使家庭困难。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</si>
</sst>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24"/>
      <name val="方正小标宋简体"/>
      <charset val="134"/>
    </font>
    <font>
      <sz val="10"/>
      <name val="宋体"/>
      <charset val="134"/>
      <scheme val="major"/>
    </font>
    <font>
      <sz val="14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5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7" applyNumberFormat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vertical="center" wrapText="1"/>
    </xf>
    <xf numFmtId="2" fontId="2" fillId="0" borderId="6" xfId="0" applyNumberFormat="1" applyFont="1" applyFill="1" applyBorder="1" applyAlignment="1">
      <alignment horizontal="center" vertical="center" wrapText="1"/>
    </xf>
    <xf numFmtId="2" fontId="2" fillId="0" borderId="11" xfId="0" applyNumberFormat="1" applyFont="1" applyFill="1" applyBorder="1" applyAlignment="1">
      <alignment horizontal="center" vertical="center" wrapText="1"/>
    </xf>
    <xf numFmtId="9" fontId="3" fillId="0" borderId="6" xfId="0" applyNumberFormat="1" applyFont="1" applyFill="1" applyBorder="1" applyAlignment="1">
      <alignment horizontal="center" vertical="center"/>
    </xf>
    <xf numFmtId="2" fontId="3" fillId="0" borderId="6" xfId="0" applyNumberFormat="1" applyFont="1" applyFill="1" applyBorder="1" applyAlignment="1">
      <alignment horizontal="center" vertical="center"/>
    </xf>
    <xf numFmtId="2" fontId="3" fillId="0" borderId="1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S16"/>
  <sheetViews>
    <sheetView tabSelected="1" zoomScale="70" zoomScaleNormal="70" workbookViewId="0">
      <pane ySplit="3" topLeftCell="A4" activePane="bottomLeft" state="frozen"/>
      <selection/>
      <selection pane="bottomLeft" activeCell="A1" sqref="A1:S1"/>
    </sheetView>
  </sheetViews>
  <sheetFormatPr defaultColWidth="9" defaultRowHeight="14.25"/>
  <cols>
    <col min="1" max="1" width="4.75" style="2" customWidth="1"/>
    <col min="2" max="2" width="6.375" style="2" customWidth="1"/>
    <col min="3" max="3" width="8" style="2" customWidth="1"/>
    <col min="4" max="5" width="7.375" style="2" customWidth="1"/>
    <col min="6" max="8" width="6" style="3" customWidth="1"/>
    <col min="9" max="9" width="40.75" style="2" customWidth="1"/>
    <col min="10" max="12" width="10.125" style="3" customWidth="1"/>
    <col min="13" max="13" width="8.125" style="3" customWidth="1"/>
    <col min="14" max="14" width="11.625" style="3" customWidth="1"/>
    <col min="15" max="15" width="8.125" style="3" customWidth="1"/>
    <col min="16" max="16" width="11.625" style="3" customWidth="1"/>
    <col min="17" max="17" width="10.875" style="3" customWidth="1"/>
    <col min="18" max="18" width="11" style="3" customWidth="1"/>
    <col min="19" max="19" width="11.0583333333333" style="3" customWidth="1"/>
    <col min="20" max="16384" width="9" style="2"/>
  </cols>
  <sheetData>
    <row r="1" ht="36.75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ht="26.25" customHeight="1" spans="1:1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7" t="s">
        <v>8</v>
      </c>
      <c r="I2" s="17" t="s">
        <v>9</v>
      </c>
      <c r="J2" s="18" t="s">
        <v>10</v>
      </c>
      <c r="K2" s="19"/>
      <c r="L2" s="19"/>
      <c r="M2" s="19"/>
      <c r="N2" s="19"/>
      <c r="O2" s="20"/>
      <c r="P2" s="18" t="s">
        <v>10</v>
      </c>
      <c r="Q2" s="19"/>
      <c r="R2" s="19"/>
      <c r="S2" s="20"/>
    </row>
    <row r="3" s="1" customFormat="1" ht="26.25" customHeight="1" spans="1:19">
      <c r="A3" s="8"/>
      <c r="B3" s="9"/>
      <c r="C3" s="9"/>
      <c r="D3" s="9"/>
      <c r="E3" s="9"/>
      <c r="F3" s="9"/>
      <c r="G3" s="9"/>
      <c r="H3" s="10"/>
      <c r="I3" s="21"/>
      <c r="J3" s="8" t="s">
        <v>11</v>
      </c>
      <c r="K3" s="9" t="s">
        <v>12</v>
      </c>
      <c r="L3" s="9" t="s">
        <v>13</v>
      </c>
      <c r="M3" s="9" t="s">
        <v>14</v>
      </c>
      <c r="N3" s="9" t="s">
        <v>15</v>
      </c>
      <c r="O3" s="21" t="s">
        <v>16</v>
      </c>
      <c r="P3" s="8" t="s">
        <v>17</v>
      </c>
      <c r="Q3" s="9" t="s">
        <v>18</v>
      </c>
      <c r="R3" s="9" t="s">
        <v>19</v>
      </c>
      <c r="S3" s="21" t="s">
        <v>20</v>
      </c>
    </row>
    <row r="4" s="1" customFormat="1" ht="31.5" customHeight="1" spans="1:19">
      <c r="A4" s="11" t="s">
        <v>21</v>
      </c>
      <c r="B4" s="12"/>
      <c r="C4" s="12"/>
      <c r="D4" s="12"/>
      <c r="E4" s="12"/>
      <c r="F4" s="12"/>
      <c r="G4" s="12"/>
      <c r="H4" s="12"/>
      <c r="I4" s="12"/>
      <c r="J4" s="8" t="s">
        <v>22</v>
      </c>
      <c r="K4" s="9" t="s">
        <v>22</v>
      </c>
      <c r="L4" s="9" t="s">
        <v>22</v>
      </c>
      <c r="M4" s="9" t="s">
        <v>22</v>
      </c>
      <c r="N4" s="9" t="s">
        <v>22</v>
      </c>
      <c r="O4" s="21" t="s">
        <v>22</v>
      </c>
      <c r="P4" s="8" t="s">
        <v>22</v>
      </c>
      <c r="Q4" s="9" t="s">
        <v>22</v>
      </c>
      <c r="R4" s="25">
        <f>SUM(R5:R14)</f>
        <v>270479.6005</v>
      </c>
      <c r="S4" s="26">
        <f>SUM(S5:S14)</f>
        <v>248036.6905</v>
      </c>
    </row>
    <row r="5" ht="144" customHeight="1" spans="1:19">
      <c r="A5" s="13">
        <v>1</v>
      </c>
      <c r="B5" s="14" t="s">
        <v>23</v>
      </c>
      <c r="C5" s="14" t="s">
        <v>24</v>
      </c>
      <c r="D5" s="15" t="s">
        <v>25</v>
      </c>
      <c r="E5" s="15" t="s">
        <v>25</v>
      </c>
      <c r="F5" s="15">
        <v>4</v>
      </c>
      <c r="G5" s="16" t="s">
        <v>26</v>
      </c>
      <c r="H5" s="16" t="s">
        <v>27</v>
      </c>
      <c r="I5" s="22" t="s">
        <v>28</v>
      </c>
      <c r="J5" s="15">
        <v>408004.22</v>
      </c>
      <c r="K5" s="15">
        <v>226316.37</v>
      </c>
      <c r="L5" s="15">
        <v>181687.85</v>
      </c>
      <c r="M5" s="15">
        <v>0</v>
      </c>
      <c r="N5" s="16" t="s">
        <v>29</v>
      </c>
      <c r="O5" s="23">
        <v>0</v>
      </c>
      <c r="P5" s="13">
        <f>L5-M5-21791.65-O5-10000</f>
        <v>149896.2</v>
      </c>
      <c r="Q5" s="27">
        <v>0.55</v>
      </c>
      <c r="R5" s="28">
        <f>P5*Q5</f>
        <v>82442.91</v>
      </c>
      <c r="S5" s="29">
        <v>60000</v>
      </c>
    </row>
    <row r="6" ht="123" customHeight="1" spans="1:19">
      <c r="A6" s="13">
        <v>2</v>
      </c>
      <c r="B6" s="14" t="s">
        <v>23</v>
      </c>
      <c r="C6" s="14" t="s">
        <v>30</v>
      </c>
      <c r="D6" s="15" t="s">
        <v>31</v>
      </c>
      <c r="E6" s="15" t="s">
        <v>31</v>
      </c>
      <c r="F6" s="15">
        <v>5</v>
      </c>
      <c r="G6" s="16" t="s">
        <v>26</v>
      </c>
      <c r="H6" s="16" t="s">
        <v>32</v>
      </c>
      <c r="I6" s="22" t="s">
        <v>33</v>
      </c>
      <c r="J6" s="15">
        <v>351377.07</v>
      </c>
      <c r="K6" s="15">
        <v>252729.04</v>
      </c>
      <c r="L6" s="15">
        <v>98648.03</v>
      </c>
      <c r="M6" s="15">
        <v>0</v>
      </c>
      <c r="N6" s="15">
        <v>12200</v>
      </c>
      <c r="O6" s="23">
        <v>0</v>
      </c>
      <c r="P6" s="13">
        <f>L6-M6-N6-O6-10000</f>
        <v>76448.03</v>
      </c>
      <c r="Q6" s="27">
        <v>0.55</v>
      </c>
      <c r="R6" s="28">
        <f>P6*Q6</f>
        <v>42046.4165</v>
      </c>
      <c r="S6" s="29">
        <v>42046.4165</v>
      </c>
    </row>
    <row r="7" ht="123" customHeight="1" spans="1:19">
      <c r="A7" s="13">
        <v>3</v>
      </c>
      <c r="B7" s="15" t="s">
        <v>34</v>
      </c>
      <c r="C7" s="15" t="s">
        <v>35</v>
      </c>
      <c r="D7" s="15" t="s">
        <v>36</v>
      </c>
      <c r="E7" s="15" t="s">
        <v>37</v>
      </c>
      <c r="F7" s="15">
        <v>5</v>
      </c>
      <c r="G7" s="16" t="s">
        <v>26</v>
      </c>
      <c r="H7" s="16" t="s">
        <v>38</v>
      </c>
      <c r="I7" s="22" t="s">
        <v>39</v>
      </c>
      <c r="J7" s="15">
        <v>95133.52</v>
      </c>
      <c r="K7" s="15">
        <v>53431.34</v>
      </c>
      <c r="L7" s="15">
        <v>41702.18</v>
      </c>
      <c r="M7" s="15">
        <v>0</v>
      </c>
      <c r="N7" s="15">
        <v>4575</v>
      </c>
      <c r="O7" s="23">
        <v>0</v>
      </c>
      <c r="P7" s="13">
        <f t="shared" ref="P7:P15" si="0">L7-M7-N7-O7-10000</f>
        <v>27127.18</v>
      </c>
      <c r="Q7" s="27">
        <v>0.35</v>
      </c>
      <c r="R7" s="28">
        <f>P7*Q7</f>
        <v>9494.513</v>
      </c>
      <c r="S7" s="29">
        <v>9494.513</v>
      </c>
    </row>
    <row r="8" ht="123" customHeight="1" spans="1:19">
      <c r="A8" s="13">
        <v>4</v>
      </c>
      <c r="B8" s="15" t="s">
        <v>40</v>
      </c>
      <c r="C8" s="15" t="s">
        <v>41</v>
      </c>
      <c r="D8" s="15" t="s">
        <v>42</v>
      </c>
      <c r="E8" s="15" t="s">
        <v>42</v>
      </c>
      <c r="F8" s="15">
        <v>4</v>
      </c>
      <c r="G8" s="16" t="s">
        <v>26</v>
      </c>
      <c r="H8" s="16" t="s">
        <v>38</v>
      </c>
      <c r="I8" s="24" t="s">
        <v>43</v>
      </c>
      <c r="J8" s="15">
        <v>109901.29</v>
      </c>
      <c r="K8" s="15">
        <v>79887.2</v>
      </c>
      <c r="L8" s="15">
        <v>30014.09</v>
      </c>
      <c r="M8" s="15">
        <v>0</v>
      </c>
      <c r="N8" s="15">
        <v>3050</v>
      </c>
      <c r="O8" s="23">
        <v>0</v>
      </c>
      <c r="P8" s="13">
        <f t="shared" si="0"/>
        <v>16964.09</v>
      </c>
      <c r="Q8" s="27">
        <v>0.3</v>
      </c>
      <c r="R8" s="28">
        <f>P8*Q8</f>
        <v>5089.227</v>
      </c>
      <c r="S8" s="29">
        <v>5089.227</v>
      </c>
    </row>
    <row r="9" ht="123" customHeight="1" spans="1:19">
      <c r="A9" s="13">
        <v>5</v>
      </c>
      <c r="B9" s="15" t="s">
        <v>40</v>
      </c>
      <c r="C9" s="15" t="s">
        <v>44</v>
      </c>
      <c r="D9" s="15" t="s">
        <v>45</v>
      </c>
      <c r="E9" s="15" t="s">
        <v>45</v>
      </c>
      <c r="F9" s="15">
        <v>2</v>
      </c>
      <c r="G9" s="16" t="s">
        <v>26</v>
      </c>
      <c r="H9" s="16" t="s">
        <v>46</v>
      </c>
      <c r="I9" s="22" t="s">
        <v>47</v>
      </c>
      <c r="J9" s="15">
        <v>164732.15</v>
      </c>
      <c r="K9" s="15">
        <v>141429.21</v>
      </c>
      <c r="L9" s="15">
        <v>23302.94</v>
      </c>
      <c r="M9" s="15">
        <v>0</v>
      </c>
      <c r="N9" s="15">
        <v>7320</v>
      </c>
      <c r="O9" s="23">
        <v>0</v>
      </c>
      <c r="P9" s="13">
        <f t="shared" si="0"/>
        <v>5982.94</v>
      </c>
      <c r="Q9" s="15" t="s">
        <v>48</v>
      </c>
      <c r="R9" s="28">
        <v>2000</v>
      </c>
      <c r="S9" s="29">
        <v>2000</v>
      </c>
    </row>
    <row r="10" ht="123" customHeight="1" spans="1:19">
      <c r="A10" s="13">
        <v>6</v>
      </c>
      <c r="B10" s="15" t="s">
        <v>40</v>
      </c>
      <c r="C10" s="15" t="s">
        <v>44</v>
      </c>
      <c r="D10" s="15" t="s">
        <v>49</v>
      </c>
      <c r="E10" s="15" t="s">
        <v>50</v>
      </c>
      <c r="F10" s="15">
        <v>5</v>
      </c>
      <c r="G10" s="16" t="s">
        <v>26</v>
      </c>
      <c r="H10" s="16" t="s">
        <v>51</v>
      </c>
      <c r="I10" s="22" t="s">
        <v>52</v>
      </c>
      <c r="J10" s="15">
        <v>82701.81</v>
      </c>
      <c r="K10" s="15">
        <v>47837.44</v>
      </c>
      <c r="L10" s="15">
        <v>34864.37</v>
      </c>
      <c r="M10" s="15">
        <v>0</v>
      </c>
      <c r="N10" s="15">
        <v>500</v>
      </c>
      <c r="O10" s="23">
        <v>0</v>
      </c>
      <c r="P10" s="13">
        <f t="shared" si="0"/>
        <v>24364.37</v>
      </c>
      <c r="Q10" s="27">
        <v>0.35</v>
      </c>
      <c r="R10" s="28">
        <f>P10*Q10</f>
        <v>8527.5295</v>
      </c>
      <c r="S10" s="29">
        <v>8527.5295</v>
      </c>
    </row>
    <row r="11" ht="123" customHeight="1" spans="1:19">
      <c r="A11" s="13">
        <v>7</v>
      </c>
      <c r="B11" s="15" t="s">
        <v>40</v>
      </c>
      <c r="C11" s="15" t="s">
        <v>44</v>
      </c>
      <c r="D11" s="15" t="s">
        <v>53</v>
      </c>
      <c r="E11" s="15" t="s">
        <v>54</v>
      </c>
      <c r="F11" s="15">
        <v>2</v>
      </c>
      <c r="G11" s="16" t="s">
        <v>26</v>
      </c>
      <c r="H11" s="16" t="s">
        <v>46</v>
      </c>
      <c r="I11" s="22" t="s">
        <v>55</v>
      </c>
      <c r="J11" s="15">
        <v>170780.52</v>
      </c>
      <c r="K11" s="15">
        <v>133966.9</v>
      </c>
      <c r="L11" s="15">
        <v>36813.62</v>
      </c>
      <c r="M11" s="15">
        <v>0</v>
      </c>
      <c r="N11" s="15">
        <v>4270</v>
      </c>
      <c r="O11" s="15">
        <v>0</v>
      </c>
      <c r="P11" s="15">
        <f t="shared" si="0"/>
        <v>22543.62</v>
      </c>
      <c r="Q11" s="27">
        <v>0.35</v>
      </c>
      <c r="R11" s="28">
        <f>P11*Q11</f>
        <v>7890.267</v>
      </c>
      <c r="S11" s="28">
        <v>7890.267</v>
      </c>
    </row>
    <row r="12" ht="123" customHeight="1" spans="1:19">
      <c r="A12" s="13">
        <v>8</v>
      </c>
      <c r="B12" s="15" t="s">
        <v>40</v>
      </c>
      <c r="C12" s="14" t="s">
        <v>56</v>
      </c>
      <c r="D12" s="15" t="s">
        <v>57</v>
      </c>
      <c r="E12" s="15" t="s">
        <v>57</v>
      </c>
      <c r="F12" s="15">
        <v>4</v>
      </c>
      <c r="G12" s="16" t="s">
        <v>26</v>
      </c>
      <c r="H12" s="16" t="s">
        <v>58</v>
      </c>
      <c r="I12" s="24" t="s">
        <v>59</v>
      </c>
      <c r="J12" s="15">
        <v>98425.73</v>
      </c>
      <c r="K12" s="15">
        <v>64676.25</v>
      </c>
      <c r="L12" s="15">
        <v>33749.48</v>
      </c>
      <c r="M12" s="15">
        <v>0</v>
      </c>
      <c r="N12" s="15">
        <v>2440</v>
      </c>
      <c r="O12" s="15">
        <v>0</v>
      </c>
      <c r="P12" s="15">
        <f t="shared" si="0"/>
        <v>21309.48</v>
      </c>
      <c r="Q12" s="27">
        <v>0.35</v>
      </c>
      <c r="R12" s="28">
        <f>P12*Q12</f>
        <v>7458.318</v>
      </c>
      <c r="S12" s="28">
        <v>7458.318</v>
      </c>
    </row>
    <row r="13" ht="123" customHeight="1" spans="1:19">
      <c r="A13" s="13">
        <v>9</v>
      </c>
      <c r="B13" s="15" t="s">
        <v>60</v>
      </c>
      <c r="C13" s="15" t="s">
        <v>61</v>
      </c>
      <c r="D13" s="15" t="s">
        <v>62</v>
      </c>
      <c r="E13" s="15" t="s">
        <v>62</v>
      </c>
      <c r="F13" s="15">
        <v>3</v>
      </c>
      <c r="G13" s="16" t="s">
        <v>26</v>
      </c>
      <c r="H13" s="16" t="s">
        <v>63</v>
      </c>
      <c r="I13" s="24" t="s">
        <v>64</v>
      </c>
      <c r="J13" s="15">
        <v>227480.81</v>
      </c>
      <c r="K13" s="15">
        <v>98095.7</v>
      </c>
      <c r="L13" s="15">
        <v>129385.11</v>
      </c>
      <c r="M13" s="15">
        <v>0</v>
      </c>
      <c r="N13" s="15">
        <v>2000</v>
      </c>
      <c r="O13" s="15">
        <v>10000</v>
      </c>
      <c r="P13" s="15">
        <f t="shared" si="0"/>
        <v>107385.11</v>
      </c>
      <c r="Q13" s="27">
        <v>0.55</v>
      </c>
      <c r="R13" s="28">
        <f>P13*Q13</f>
        <v>59061.8105</v>
      </c>
      <c r="S13" s="28">
        <v>59061.8105</v>
      </c>
    </row>
    <row r="14" ht="123" customHeight="1" spans="1:19">
      <c r="A14" s="13">
        <v>10</v>
      </c>
      <c r="B14" s="15" t="s">
        <v>65</v>
      </c>
      <c r="C14" s="15" t="s">
        <v>66</v>
      </c>
      <c r="D14" s="15" t="s">
        <v>67</v>
      </c>
      <c r="E14" s="15" t="s">
        <v>67</v>
      </c>
      <c r="F14" s="15">
        <v>3</v>
      </c>
      <c r="G14" s="16" t="s">
        <v>26</v>
      </c>
      <c r="H14" s="16" t="s">
        <v>38</v>
      </c>
      <c r="I14" s="24" t="s">
        <v>68</v>
      </c>
      <c r="J14" s="15">
        <v>277148.36</v>
      </c>
      <c r="K14" s="15">
        <v>173509.98</v>
      </c>
      <c r="L14" s="15">
        <v>103638.38</v>
      </c>
      <c r="M14" s="15">
        <v>0</v>
      </c>
      <c r="N14" s="15">
        <v>9150</v>
      </c>
      <c r="O14" s="15">
        <v>0</v>
      </c>
      <c r="P14" s="15">
        <f t="shared" si="0"/>
        <v>84488.38</v>
      </c>
      <c r="Q14" s="27">
        <v>0.55</v>
      </c>
      <c r="R14" s="28">
        <f>P14*Q14</f>
        <v>46468.609</v>
      </c>
      <c r="S14" s="28">
        <v>46468.609</v>
      </c>
    </row>
    <row r="15" ht="66" customHeight="1"/>
    <row r="16" ht="66" customHeight="1"/>
  </sheetData>
  <mergeCells count="13">
    <mergeCell ref="A1:S1"/>
    <mergeCell ref="J2:O2"/>
    <mergeCell ref="P2:S2"/>
    <mergeCell ref="A4:I4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251388888888889" right="0.251388888888889" top="0.354166666666667" bottom="0.275" header="0.118055555555556" footer="0.298611111111111"/>
  <pageSetup paperSize="9" scale="68" fitToHeight="0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救助情况统计表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yh</dc:creator>
  <cp:lastModifiedBy>有女娟娟</cp:lastModifiedBy>
  <dcterms:created xsi:type="dcterms:W3CDTF">2022-09-05T02:21:00Z</dcterms:created>
  <cp:lastPrinted>2022-09-13T07:42:00Z</cp:lastPrinted>
  <dcterms:modified xsi:type="dcterms:W3CDTF">2023-10-19T01:50:40Z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99F50D9B8F5249E9AF50B2B9BFFB54EC_13</vt:lpwstr>
  </property>
</Properties>
</file>