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告公示明细表" sheetId="1" r:id="rId1"/>
    <sheet name="美丽乡村建设公告公式明细表" sheetId="2" r:id="rId2"/>
  </sheets>
  <definedNames>
    <definedName name="_xlnm._FilterDatabase" localSheetId="0" hidden="1">公告公示明细表!$A$3:$K$52</definedName>
    <definedName name="_xlnm.Print_Area" localSheetId="0">公告公示明细表!$A$1:$K$52</definedName>
    <definedName name="_xlnm.Print_Titles" localSheetId="0">公告公示明细表!$1:$4</definedName>
  </definedNames>
  <calcPr calcId="144525"/>
</workbook>
</file>

<file path=xl/sharedStrings.xml><?xml version="1.0" encoding="utf-8"?>
<sst xmlns="http://schemas.openxmlformats.org/spreadsheetml/2006/main" count="162" uniqueCount="108">
  <si>
    <t>平利县2023年第二期统筹整合财政涉农资金拨付情况公告公示明细表</t>
  </si>
  <si>
    <t>单位：万元</t>
  </si>
  <si>
    <t>县级整合下达文号</t>
  </si>
  <si>
    <t>文件名称</t>
  </si>
  <si>
    <t>资金文件
下达时间</t>
  </si>
  <si>
    <t>整合下达金额</t>
  </si>
  <si>
    <t>整合后项目主管部门</t>
  </si>
  <si>
    <t>2022年结转资金</t>
  </si>
  <si>
    <t>2023年资金</t>
  </si>
  <si>
    <t>小计</t>
  </si>
  <si>
    <t>中央</t>
  </si>
  <si>
    <t>省级</t>
  </si>
  <si>
    <t>市级</t>
  </si>
  <si>
    <t>县级</t>
  </si>
  <si>
    <t>一、财政衔接乡村振兴补助资金</t>
  </si>
  <si>
    <t>平财农﹝2023﹞22号</t>
  </si>
  <si>
    <t>关于调减2023年财政衔接推进乡村振兴补助资金预算的通知</t>
  </si>
  <si>
    <t>20230421</t>
  </si>
  <si>
    <r>
      <rPr>
        <sz val="10"/>
        <rFont val="宋体"/>
        <charset val="134"/>
      </rPr>
      <t>乡村振兴局（</t>
    </r>
    <r>
      <rPr>
        <sz val="6"/>
        <rFont val="宋体"/>
        <charset val="134"/>
      </rPr>
      <t>八仙10.05元、洛河80万元、老县80万元</t>
    </r>
    <r>
      <rPr>
        <sz val="10"/>
        <rFont val="宋体"/>
        <charset val="134"/>
      </rPr>
      <t>）</t>
    </r>
  </si>
  <si>
    <t>平财农﹝2023﹞24号</t>
  </si>
  <si>
    <t>关于调整2023年财政衔接推进乡村振兴补助资金级次的通知</t>
  </si>
  <si>
    <t>20230423</t>
  </si>
  <si>
    <r>
      <rPr>
        <sz val="10"/>
        <rFont val="宋体"/>
        <charset val="134"/>
      </rPr>
      <t>乡村振兴局（</t>
    </r>
    <r>
      <rPr>
        <sz val="6"/>
        <rFont val="宋体"/>
        <charset val="134"/>
      </rPr>
      <t>5个镇</t>
    </r>
    <r>
      <rPr>
        <sz val="10"/>
        <rFont val="宋体"/>
        <charset val="134"/>
      </rPr>
      <t>）</t>
    </r>
  </si>
  <si>
    <t>平财农﹝2023﹞23号</t>
  </si>
  <si>
    <t>关于下达2023年财政衔接推进乡村振兴补助资金的通知</t>
  </si>
  <si>
    <r>
      <rPr>
        <sz val="10"/>
        <rFont val="宋体"/>
        <charset val="134"/>
      </rPr>
      <t>发改局（</t>
    </r>
    <r>
      <rPr>
        <sz val="6"/>
        <rFont val="宋体"/>
        <charset val="134"/>
      </rPr>
      <t>老县镇</t>
    </r>
    <r>
      <rPr>
        <sz val="10"/>
        <rFont val="宋体"/>
        <charset val="134"/>
      </rPr>
      <t>）</t>
    </r>
  </si>
  <si>
    <t>平财农﹝2023﹞26号</t>
  </si>
  <si>
    <t>关于下达2023年省市财政衔接推进乡村振兴补助资金的通知</t>
  </si>
  <si>
    <t>农业农村局</t>
  </si>
  <si>
    <t>关于下达2024年省市财政衔接推进乡村振兴补助资金的通知</t>
  </si>
  <si>
    <t>人社局</t>
  </si>
  <si>
    <t>关于下达2025年省市财政衔接推进乡村振兴补助资金的通知</t>
  </si>
  <si>
    <t>交通局</t>
  </si>
  <si>
    <t>关于下达2026年省市财政衔接推进乡村振兴补助资金的通知</t>
  </si>
  <si>
    <t>文旅局</t>
  </si>
  <si>
    <t>关于下达2027年省市财政衔接推进乡村振兴补助资金的通知</t>
  </si>
  <si>
    <r>
      <rPr>
        <sz val="10"/>
        <rFont val="宋体"/>
        <charset val="134"/>
      </rPr>
      <t>发改局（</t>
    </r>
    <r>
      <rPr>
        <sz val="6"/>
        <rFont val="宋体"/>
        <charset val="134"/>
      </rPr>
      <t>直拨城关镇镇</t>
    </r>
    <r>
      <rPr>
        <sz val="10"/>
        <rFont val="宋体"/>
        <charset val="134"/>
      </rPr>
      <t>）</t>
    </r>
  </si>
  <si>
    <t>关于下达2028年省市财政衔接推进乡村振兴补助资金的通知</t>
  </si>
  <si>
    <r>
      <rPr>
        <sz val="10"/>
        <rFont val="宋体"/>
        <charset val="134"/>
      </rPr>
      <t>乡村振兴局（</t>
    </r>
    <r>
      <rPr>
        <sz val="6"/>
        <rFont val="宋体"/>
        <charset val="134"/>
      </rPr>
      <t>含下拨各镇</t>
    </r>
    <r>
      <rPr>
        <sz val="10"/>
        <rFont val="宋体"/>
        <charset val="134"/>
      </rPr>
      <t>）</t>
    </r>
  </si>
  <si>
    <t>平财农﹝2023﹞27号</t>
  </si>
  <si>
    <t>关于下达2023年财政推进乡村振兴补助资金</t>
  </si>
  <si>
    <t>乡村振兴局（拨洛河和八仙）</t>
  </si>
  <si>
    <t>平财农﹝2023﹞28号</t>
  </si>
  <si>
    <t>关于下达2023年中央财政推进乡村振兴补助资金</t>
  </si>
  <si>
    <r>
      <rPr>
        <sz val="10"/>
        <rFont val="宋体"/>
        <charset val="134"/>
      </rPr>
      <t>农业农村局（</t>
    </r>
    <r>
      <rPr>
        <sz val="6"/>
        <rFont val="宋体"/>
        <charset val="134"/>
      </rPr>
      <t>含下拨各镇村集体经济项目</t>
    </r>
    <r>
      <rPr>
        <sz val="10"/>
        <rFont val="宋体"/>
        <charset val="134"/>
      </rPr>
      <t>）</t>
    </r>
  </si>
  <si>
    <t>平财农〔2023〕55号</t>
  </si>
  <si>
    <t>关于调整下达2023年中央财政衔接推进乡村振兴补助资金的通知</t>
  </si>
  <si>
    <t>乡村振兴局</t>
  </si>
  <si>
    <t>关于调整下达2024年中央财政衔接推进乡村振兴补助资金的通知</t>
  </si>
  <si>
    <t>林业局</t>
  </si>
  <si>
    <t>关于调整下达2025年中央财政衔接推进乡村振兴补助资金的通知</t>
  </si>
  <si>
    <r>
      <rPr>
        <sz val="10"/>
        <rFont val="宋体"/>
        <charset val="134"/>
      </rPr>
      <t>乡村振兴局（</t>
    </r>
    <r>
      <rPr>
        <sz val="6"/>
        <rFont val="宋体"/>
        <charset val="134"/>
      </rPr>
      <t>拨各镇</t>
    </r>
    <r>
      <rPr>
        <sz val="10"/>
        <rFont val="宋体"/>
        <charset val="134"/>
      </rPr>
      <t>）</t>
    </r>
  </si>
  <si>
    <t>二、其他统筹整合财政涉农资金</t>
  </si>
  <si>
    <t>平财农﹝2023﹞25号</t>
  </si>
  <si>
    <t>关于下达2023年财政涉农整合资金的通知</t>
  </si>
  <si>
    <t>20230428</t>
  </si>
  <si>
    <t>平财农﹝2023﹞30号</t>
  </si>
  <si>
    <t>关于调整下达2023年财政涉农整合资金的通知</t>
  </si>
  <si>
    <t>20230613</t>
  </si>
  <si>
    <t>乡村振兴局（三阳镇20万元）</t>
  </si>
  <si>
    <t>平财农﹝2023﹞37号</t>
  </si>
  <si>
    <t>20230710</t>
  </si>
  <si>
    <t>乡村振兴局城关广佛各20万元</t>
  </si>
  <si>
    <t>平财农﹝2023﹞41号</t>
  </si>
  <si>
    <t>20230816</t>
  </si>
  <si>
    <t>西河正阳各20万元</t>
  </si>
  <si>
    <t>平财农〔2023〕54号</t>
  </si>
  <si>
    <t>20230919</t>
  </si>
  <si>
    <t>乡村振兴局（到镇）</t>
  </si>
  <si>
    <t>乡村振兴局小计</t>
  </si>
  <si>
    <t>发改局小计</t>
  </si>
  <si>
    <t>平财农﹝2023﹞12号</t>
  </si>
  <si>
    <t>20230210</t>
  </si>
  <si>
    <t>平财农﹝2023﹞31号</t>
  </si>
  <si>
    <t>20230614</t>
  </si>
  <si>
    <t>平财农﹝2023﹞32 号</t>
  </si>
  <si>
    <t>20230626</t>
  </si>
  <si>
    <t>平财农﹝2023﹞33号</t>
  </si>
  <si>
    <t>平财农专﹝2023﹞2号</t>
  </si>
  <si>
    <t>平财农﹝2023﹞52 号</t>
  </si>
  <si>
    <t>农业农村局小计</t>
  </si>
  <si>
    <t>平财农﹝2023﹞9号</t>
  </si>
  <si>
    <t>平财农﹝2023﹞10号</t>
  </si>
  <si>
    <t>平财农﹝2023﹞44号</t>
  </si>
  <si>
    <t>20230821</t>
  </si>
  <si>
    <t>平财农〔2023〕53号</t>
  </si>
  <si>
    <t>关于调减2023年财政涉农整合资金的通知</t>
  </si>
  <si>
    <t>20230918</t>
  </si>
  <si>
    <t>林业局小计</t>
  </si>
  <si>
    <t>平财农﹝2023﹞8号</t>
  </si>
  <si>
    <t>水利局</t>
  </si>
  <si>
    <t>水利局（含长安镇140万元）</t>
  </si>
  <si>
    <t>水利局小计</t>
  </si>
  <si>
    <t>平财农﹝2023﹞35 号</t>
  </si>
  <si>
    <t>交通局小计</t>
  </si>
  <si>
    <t>平财农﹝2023﹞11号</t>
  </si>
  <si>
    <t>住建局</t>
  </si>
  <si>
    <t>平财农﹝2023﹞43号</t>
  </si>
  <si>
    <t>住建局小计</t>
  </si>
  <si>
    <t>总　计</t>
  </si>
  <si>
    <t>平利县2023年美丽乡村资金拨付情况公告公示明细表</t>
  </si>
  <si>
    <t>县级下达文号</t>
  </si>
  <si>
    <t>下达金额</t>
  </si>
  <si>
    <t>项目建设单位</t>
  </si>
  <si>
    <t>平财村﹝2023﹞5号</t>
  </si>
  <si>
    <t>关于下达省级农村综合改革转移支付（美丽乡村建设）资金的通知</t>
  </si>
  <si>
    <t>20230222</t>
  </si>
  <si>
    <t>八仙镇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</si>
</sst>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等线"/>
      <charset val="134"/>
    </font>
    <font>
      <sz val="10"/>
      <color indexed="8"/>
      <name val="等线"/>
      <charset val="134"/>
    </font>
    <font>
      <sz val="11"/>
      <color indexed="8"/>
      <name val="等线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等线"/>
      <charset val="134"/>
    </font>
    <font>
      <b/>
      <sz val="9"/>
      <color indexed="8"/>
      <name val="等线"/>
      <charset val="134"/>
    </font>
    <font>
      <sz val="10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Protection="1">
      <alignment vertical="center"/>
    </xf>
    <xf numFmtId="0" fontId="9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52"/>
  <sheetViews>
    <sheetView showZeros="0" tabSelected="1" view="pageBreakPreview" zoomScaleNormal="100" topLeftCell="A41" workbookViewId="0">
      <selection activeCell="B10" sqref="B10"/>
    </sheetView>
  </sheetViews>
  <sheetFormatPr defaultColWidth="8.75" defaultRowHeight="14.25"/>
  <cols>
    <col min="1" max="1" width="17.625" customWidth="1"/>
    <col min="2" max="2" width="28.25" style="1" customWidth="1"/>
    <col min="3" max="3" width="11.25" style="1" customWidth="1"/>
    <col min="4" max="8" width="8.75" style="2" customWidth="1"/>
    <col min="9" max="9" width="13.875" customWidth="1"/>
    <col min="10" max="10" width="9.375" style="2" customWidth="1"/>
    <col min="11" max="11" width="10.75" style="19" customWidth="1"/>
  </cols>
  <sheetData>
    <row r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0"/>
    </row>
    <row r="2" spans="1:9">
      <c r="A2" s="4"/>
      <c r="B2" s="4"/>
      <c r="C2" s="5"/>
      <c r="D2" s="5"/>
      <c r="E2" s="5"/>
      <c r="F2" s="5"/>
      <c r="G2" s="6" t="s">
        <v>1</v>
      </c>
      <c r="H2" s="6"/>
      <c r="I2" s="16"/>
    </row>
    <row r="3" ht="32.1" customHeight="1" spans="1:11">
      <c r="A3" s="7" t="s">
        <v>2</v>
      </c>
      <c r="B3" s="7" t="s">
        <v>3</v>
      </c>
      <c r="C3" s="8" t="s">
        <v>4</v>
      </c>
      <c r="D3" s="7" t="s">
        <v>5</v>
      </c>
      <c r="E3" s="7"/>
      <c r="F3" s="7"/>
      <c r="G3" s="7"/>
      <c r="H3" s="7"/>
      <c r="I3" s="8" t="s">
        <v>6</v>
      </c>
      <c r="J3" s="41" t="s">
        <v>7</v>
      </c>
      <c r="K3" s="42" t="s">
        <v>8</v>
      </c>
    </row>
    <row r="4" ht="23.1" customHeight="1" spans="1:11">
      <c r="A4" s="7"/>
      <c r="B4" s="7"/>
      <c r="C4" s="8"/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8"/>
      <c r="J4" s="41"/>
      <c r="K4" s="42"/>
    </row>
    <row r="5" ht="22" customHeight="1" spans="1:11">
      <c r="A5" s="20" t="s">
        <v>14</v>
      </c>
      <c r="B5" s="20"/>
      <c r="C5" s="21"/>
      <c r="D5" s="13">
        <f t="shared" ref="D5:D20" si="0">SUM(E5:H5)</f>
        <v>4720</v>
      </c>
      <c r="E5" s="15">
        <f>SUM(E6:E20)</f>
        <v>1721</v>
      </c>
      <c r="F5" s="15">
        <f>SUM(F6:F20)</f>
        <v>2159</v>
      </c>
      <c r="G5" s="15">
        <f>SUM(G6:G20)</f>
        <v>840</v>
      </c>
      <c r="H5" s="15">
        <f>SUM(H6:H20)</f>
        <v>0</v>
      </c>
      <c r="I5" s="43"/>
      <c r="J5" s="15">
        <f>SUM(J6:J20)</f>
        <v>0</v>
      </c>
      <c r="K5" s="15">
        <f>SUM(K6:K20)</f>
        <v>4720</v>
      </c>
    </row>
    <row r="6" ht="43" customHeight="1" spans="1:11">
      <c r="A6" s="10" t="s">
        <v>15</v>
      </c>
      <c r="B6" s="22" t="s">
        <v>16</v>
      </c>
      <c r="C6" s="12" t="s">
        <v>17</v>
      </c>
      <c r="D6" s="13">
        <f t="shared" si="0"/>
        <v>-170.05</v>
      </c>
      <c r="E6" s="14"/>
      <c r="F6" s="14">
        <v>-10.05</v>
      </c>
      <c r="G6" s="14"/>
      <c r="H6" s="15">
        <v>-160</v>
      </c>
      <c r="I6" s="17" t="s">
        <v>18</v>
      </c>
      <c r="J6" s="44"/>
      <c r="K6" s="15">
        <v>-170.05</v>
      </c>
    </row>
    <row r="7" ht="33" customHeight="1" spans="1:11">
      <c r="A7" s="10" t="s">
        <v>19</v>
      </c>
      <c r="B7" s="22" t="s">
        <v>20</v>
      </c>
      <c r="C7" s="12" t="s">
        <v>21</v>
      </c>
      <c r="D7" s="13">
        <f t="shared" si="0"/>
        <v>0</v>
      </c>
      <c r="E7" s="14">
        <f>393-468</f>
        <v>-75</v>
      </c>
      <c r="F7" s="14">
        <f>445-530</f>
        <v>-85</v>
      </c>
      <c r="G7" s="14"/>
      <c r="H7" s="15">
        <v>160</v>
      </c>
      <c r="I7" s="17" t="s">
        <v>22</v>
      </c>
      <c r="J7" s="44"/>
      <c r="K7" s="15">
        <v>0</v>
      </c>
    </row>
    <row r="8" ht="38" customHeight="1" spans="1:11">
      <c r="A8" s="10" t="s">
        <v>23</v>
      </c>
      <c r="B8" s="22" t="s">
        <v>24</v>
      </c>
      <c r="C8" s="12" t="s">
        <v>17</v>
      </c>
      <c r="D8" s="13">
        <f t="shared" si="0"/>
        <v>100</v>
      </c>
      <c r="E8" s="14">
        <v>75</v>
      </c>
      <c r="F8" s="14">
        <v>25</v>
      </c>
      <c r="G8" s="14"/>
      <c r="H8" s="15"/>
      <c r="I8" s="17" t="s">
        <v>25</v>
      </c>
      <c r="J8" s="44"/>
      <c r="K8" s="15">
        <v>100</v>
      </c>
    </row>
    <row r="9" ht="30" customHeight="1" spans="1:11">
      <c r="A9" s="10" t="s">
        <v>26</v>
      </c>
      <c r="B9" s="23" t="s">
        <v>27</v>
      </c>
      <c r="C9" s="24">
        <v>20230506</v>
      </c>
      <c r="D9" s="13">
        <f t="shared" si="0"/>
        <v>1308</v>
      </c>
      <c r="E9" s="14"/>
      <c r="F9" s="14">
        <v>958</v>
      </c>
      <c r="G9" s="14">
        <v>350</v>
      </c>
      <c r="H9" s="15"/>
      <c r="I9" s="45" t="s">
        <v>28</v>
      </c>
      <c r="J9" s="44"/>
      <c r="K9" s="15">
        <v>1308</v>
      </c>
    </row>
    <row r="10" ht="30" customHeight="1" spans="1:11">
      <c r="A10" s="10" t="s">
        <v>26</v>
      </c>
      <c r="B10" s="23" t="s">
        <v>29</v>
      </c>
      <c r="C10" s="24">
        <v>20230506</v>
      </c>
      <c r="D10" s="13">
        <f t="shared" si="0"/>
        <v>330</v>
      </c>
      <c r="E10" s="14"/>
      <c r="F10" s="14">
        <v>330</v>
      </c>
      <c r="G10" s="14"/>
      <c r="H10" s="15"/>
      <c r="I10" s="45" t="s">
        <v>30</v>
      </c>
      <c r="J10" s="44"/>
      <c r="K10" s="15">
        <v>330</v>
      </c>
    </row>
    <row r="11" ht="30" customHeight="1" spans="1:11">
      <c r="A11" s="10" t="s">
        <v>26</v>
      </c>
      <c r="B11" s="23" t="s">
        <v>31</v>
      </c>
      <c r="C11" s="24">
        <v>20230506</v>
      </c>
      <c r="D11" s="13">
        <f t="shared" si="0"/>
        <v>69</v>
      </c>
      <c r="E11" s="14"/>
      <c r="F11" s="14"/>
      <c r="G11" s="14">
        <v>69</v>
      </c>
      <c r="H11" s="15"/>
      <c r="I11" s="45" t="s">
        <v>32</v>
      </c>
      <c r="J11" s="44"/>
      <c r="K11" s="15">
        <v>69</v>
      </c>
    </row>
    <row r="12" ht="30" customHeight="1" spans="1:11">
      <c r="A12" s="10" t="s">
        <v>26</v>
      </c>
      <c r="B12" s="23" t="s">
        <v>33</v>
      </c>
      <c r="C12" s="24">
        <v>20230506</v>
      </c>
      <c r="D12" s="13">
        <f t="shared" si="0"/>
        <v>140</v>
      </c>
      <c r="E12" s="14"/>
      <c r="F12" s="14">
        <v>140</v>
      </c>
      <c r="G12" s="14"/>
      <c r="H12" s="15"/>
      <c r="I12" s="45" t="s">
        <v>34</v>
      </c>
      <c r="J12" s="44"/>
      <c r="K12" s="15">
        <v>140</v>
      </c>
    </row>
    <row r="13" ht="30" customHeight="1" spans="1:11">
      <c r="A13" s="10" t="s">
        <v>26</v>
      </c>
      <c r="B13" s="23" t="s">
        <v>35</v>
      </c>
      <c r="C13" s="24">
        <v>20230506</v>
      </c>
      <c r="D13" s="13">
        <f t="shared" si="0"/>
        <v>300</v>
      </c>
      <c r="E13" s="14"/>
      <c r="F13" s="14">
        <v>300</v>
      </c>
      <c r="G13" s="14"/>
      <c r="H13" s="15"/>
      <c r="I13" s="17" t="s">
        <v>36</v>
      </c>
      <c r="J13" s="44"/>
      <c r="K13" s="15">
        <v>300</v>
      </c>
    </row>
    <row r="14" ht="30" customHeight="1" spans="1:11">
      <c r="A14" s="10" t="s">
        <v>26</v>
      </c>
      <c r="B14" s="23" t="s">
        <v>37</v>
      </c>
      <c r="C14" s="24">
        <v>20230506</v>
      </c>
      <c r="D14" s="13">
        <f t="shared" si="0"/>
        <v>852</v>
      </c>
      <c r="E14" s="14"/>
      <c r="F14" s="14">
        <v>431</v>
      </c>
      <c r="G14" s="14">
        <v>421</v>
      </c>
      <c r="H14" s="15"/>
      <c r="I14" s="17" t="s">
        <v>38</v>
      </c>
      <c r="J14" s="44"/>
      <c r="K14" s="15">
        <v>852</v>
      </c>
    </row>
    <row r="15" ht="30" customHeight="1" spans="1:11">
      <c r="A15" s="10" t="s">
        <v>39</v>
      </c>
      <c r="B15" s="23" t="s">
        <v>40</v>
      </c>
      <c r="C15" s="24">
        <v>20230506</v>
      </c>
      <c r="D15" s="13">
        <f t="shared" si="0"/>
        <v>70.05</v>
      </c>
      <c r="E15" s="14"/>
      <c r="F15" s="14">
        <v>70.05</v>
      </c>
      <c r="G15" s="14"/>
      <c r="H15" s="15"/>
      <c r="I15" s="45" t="s">
        <v>41</v>
      </c>
      <c r="J15" s="44"/>
      <c r="K15" s="15">
        <v>70.05</v>
      </c>
    </row>
    <row r="16" ht="30" customHeight="1" spans="1:11">
      <c r="A16" s="10" t="s">
        <v>42</v>
      </c>
      <c r="B16" s="23" t="s">
        <v>43</v>
      </c>
      <c r="C16" s="24">
        <v>20230506</v>
      </c>
      <c r="D16" s="13">
        <f t="shared" si="0"/>
        <v>671</v>
      </c>
      <c r="E16" s="14">
        <v>671</v>
      </c>
      <c r="F16" s="14"/>
      <c r="G16" s="14"/>
      <c r="H16" s="15"/>
      <c r="I16" s="17" t="s">
        <v>38</v>
      </c>
      <c r="J16" s="44"/>
      <c r="K16" s="15">
        <v>671</v>
      </c>
    </row>
    <row r="17" ht="30" customHeight="1" spans="1:11">
      <c r="A17" s="10" t="s">
        <v>42</v>
      </c>
      <c r="B17" s="23" t="s">
        <v>43</v>
      </c>
      <c r="C17" s="24">
        <v>20230506</v>
      </c>
      <c r="D17" s="13">
        <f t="shared" si="0"/>
        <v>1050</v>
      </c>
      <c r="E17" s="14">
        <v>1050</v>
      </c>
      <c r="F17" s="14"/>
      <c r="G17" s="14"/>
      <c r="H17" s="15"/>
      <c r="I17" s="17" t="s">
        <v>44</v>
      </c>
      <c r="J17" s="44"/>
      <c r="K17" s="15">
        <v>1050</v>
      </c>
    </row>
    <row r="18" ht="30" customHeight="1" spans="1:11">
      <c r="A18" s="10" t="s">
        <v>45</v>
      </c>
      <c r="B18" s="23" t="s">
        <v>46</v>
      </c>
      <c r="C18" s="24">
        <v>20230919</v>
      </c>
      <c r="D18" s="13">
        <f t="shared" si="0"/>
        <v>-640</v>
      </c>
      <c r="E18" s="14">
        <v>-640</v>
      </c>
      <c r="F18" s="14"/>
      <c r="G18" s="14"/>
      <c r="H18" s="15"/>
      <c r="I18" s="46" t="s">
        <v>47</v>
      </c>
      <c r="J18" s="44"/>
      <c r="K18" s="15"/>
    </row>
    <row r="19" ht="30" customHeight="1" spans="1:11">
      <c r="A19" s="10" t="s">
        <v>45</v>
      </c>
      <c r="B19" s="23" t="s">
        <v>48</v>
      </c>
      <c r="C19" s="24">
        <v>20230919</v>
      </c>
      <c r="D19" s="13">
        <f t="shared" si="0"/>
        <v>230</v>
      </c>
      <c r="E19" s="14">
        <v>230</v>
      </c>
      <c r="F19" s="14"/>
      <c r="G19" s="14"/>
      <c r="H19" s="15"/>
      <c r="I19" s="46" t="s">
        <v>49</v>
      </c>
      <c r="J19" s="44"/>
      <c r="K19" s="15"/>
    </row>
    <row r="20" ht="30" customHeight="1" spans="1:11">
      <c r="A20" s="10" t="s">
        <v>45</v>
      </c>
      <c r="B20" s="23" t="s">
        <v>50</v>
      </c>
      <c r="C20" s="24">
        <v>20230919</v>
      </c>
      <c r="D20" s="13">
        <f t="shared" si="0"/>
        <v>410</v>
      </c>
      <c r="E20" s="14">
        <v>410</v>
      </c>
      <c r="F20" s="14"/>
      <c r="G20" s="14"/>
      <c r="H20" s="15"/>
      <c r="I20" s="17" t="s">
        <v>51</v>
      </c>
      <c r="J20" s="44"/>
      <c r="K20" s="15"/>
    </row>
    <row r="21" ht="22" customHeight="1" spans="1:11">
      <c r="A21" s="21" t="s">
        <v>52</v>
      </c>
      <c r="B21" s="21"/>
      <c r="C21" s="21"/>
      <c r="D21" s="13">
        <f t="shared" ref="D21:K21" si="1">SUM(D27,D31,D38,D43,D46,D48,D51)</f>
        <v>10802.2</v>
      </c>
      <c r="E21" s="13">
        <f t="shared" si="1"/>
        <v>7255.5</v>
      </c>
      <c r="F21" s="13">
        <f t="shared" si="1"/>
        <v>3485</v>
      </c>
      <c r="G21" s="13">
        <f t="shared" si="1"/>
        <v>0</v>
      </c>
      <c r="H21" s="13">
        <f t="shared" si="1"/>
        <v>61.7</v>
      </c>
      <c r="I21" s="13">
        <f t="shared" si="1"/>
        <v>0</v>
      </c>
      <c r="J21" s="13">
        <f t="shared" si="1"/>
        <v>0</v>
      </c>
      <c r="K21" s="13">
        <f t="shared" si="1"/>
        <v>10842.2</v>
      </c>
    </row>
    <row r="22" ht="22" customHeight="1" spans="1:11">
      <c r="A22" s="10" t="s">
        <v>53</v>
      </c>
      <c r="B22" s="25" t="s">
        <v>54</v>
      </c>
      <c r="C22" s="26" t="s">
        <v>55</v>
      </c>
      <c r="D22" s="13">
        <f>SUM(E22:H22)</f>
        <v>100</v>
      </c>
      <c r="E22" s="13"/>
      <c r="F22" s="13">
        <v>100</v>
      </c>
      <c r="G22" s="13"/>
      <c r="H22" s="13"/>
      <c r="I22" s="17" t="s">
        <v>47</v>
      </c>
      <c r="J22" s="47"/>
      <c r="K22" s="47">
        <v>100</v>
      </c>
    </row>
    <row r="23" ht="31" customHeight="1" spans="1:11">
      <c r="A23" s="10" t="s">
        <v>56</v>
      </c>
      <c r="B23" s="25" t="s">
        <v>57</v>
      </c>
      <c r="C23" s="26" t="s">
        <v>58</v>
      </c>
      <c r="D23" s="13">
        <f>SUM(E23:H23)</f>
        <v>0</v>
      </c>
      <c r="E23" s="13"/>
      <c r="F23" s="13"/>
      <c r="G23" s="13"/>
      <c r="H23" s="13"/>
      <c r="I23" s="17" t="s">
        <v>59</v>
      </c>
      <c r="J23" s="47"/>
      <c r="K23" s="47"/>
    </row>
    <row r="24" ht="32" customHeight="1" spans="1:11">
      <c r="A24" s="10" t="s">
        <v>60</v>
      </c>
      <c r="B24" s="25" t="s">
        <v>54</v>
      </c>
      <c r="C24" s="26" t="s">
        <v>61</v>
      </c>
      <c r="D24" s="13">
        <f>SUM(E24:H24)</f>
        <v>0</v>
      </c>
      <c r="E24" s="13"/>
      <c r="F24" s="13"/>
      <c r="G24" s="13"/>
      <c r="H24" s="13"/>
      <c r="I24" s="46" t="s">
        <v>62</v>
      </c>
      <c r="J24" s="47"/>
      <c r="K24" s="47"/>
    </row>
    <row r="25" ht="22" customHeight="1" spans="1:11">
      <c r="A25" s="10" t="s">
        <v>63</v>
      </c>
      <c r="B25" s="25" t="s">
        <v>54</v>
      </c>
      <c r="C25" s="26" t="s">
        <v>64</v>
      </c>
      <c r="D25" s="13">
        <f>SUM(E25:H25)</f>
        <v>0</v>
      </c>
      <c r="E25" s="13"/>
      <c r="F25" s="13"/>
      <c r="G25" s="13"/>
      <c r="H25" s="13"/>
      <c r="I25" s="46" t="s">
        <v>65</v>
      </c>
      <c r="J25" s="47"/>
      <c r="K25" s="47"/>
    </row>
    <row r="26" ht="27" customHeight="1" spans="1:11">
      <c r="A26" s="10" t="s">
        <v>66</v>
      </c>
      <c r="B26" s="25" t="s">
        <v>57</v>
      </c>
      <c r="C26" s="26" t="s">
        <v>67</v>
      </c>
      <c r="D26" s="13">
        <f>SUM(E26:H26)</f>
        <v>230</v>
      </c>
      <c r="E26" s="13">
        <v>230</v>
      </c>
      <c r="F26" s="13"/>
      <c r="G26" s="13"/>
      <c r="H26" s="13"/>
      <c r="I26" s="46" t="s">
        <v>68</v>
      </c>
      <c r="J26" s="47"/>
      <c r="K26" s="47"/>
    </row>
    <row r="27" ht="22" customHeight="1" spans="1:11">
      <c r="A27" s="27" t="s">
        <v>69</v>
      </c>
      <c r="B27" s="28"/>
      <c r="C27" s="21"/>
      <c r="D27" s="13">
        <f>SUM(D22:D26)</f>
        <v>330</v>
      </c>
      <c r="E27" s="13">
        <f>SUM(E22:E26)</f>
        <v>230</v>
      </c>
      <c r="F27" s="13">
        <f>SUM(F22:F26)</f>
        <v>100</v>
      </c>
      <c r="G27" s="13">
        <f>SUM(G22:G26)</f>
        <v>0</v>
      </c>
      <c r="H27" s="13">
        <f>SUM(H22:H26)</f>
        <v>0</v>
      </c>
      <c r="I27" s="45"/>
      <c r="J27" s="13">
        <f>SUM(J22:J26)</f>
        <v>0</v>
      </c>
      <c r="K27" s="13">
        <f>SUM(K22:K26)</f>
        <v>100</v>
      </c>
    </row>
    <row r="28" ht="22" customHeight="1" spans="1:11">
      <c r="A28" s="10"/>
      <c r="B28" s="25"/>
      <c r="C28" s="26"/>
      <c r="D28" s="13">
        <f>SUM(E28:H28)</f>
        <v>0</v>
      </c>
      <c r="E28" s="13"/>
      <c r="F28" s="13"/>
      <c r="G28" s="13"/>
      <c r="H28" s="13"/>
      <c r="I28" s="45"/>
      <c r="J28" s="47"/>
      <c r="K28" s="47"/>
    </row>
    <row r="29" ht="22" hidden="1" customHeight="1" spans="1:11">
      <c r="A29" s="10"/>
      <c r="B29" s="25"/>
      <c r="C29" s="26"/>
      <c r="D29" s="13">
        <f>SUM(E29:H29)</f>
        <v>0</v>
      </c>
      <c r="E29" s="13"/>
      <c r="F29" s="13"/>
      <c r="G29" s="13"/>
      <c r="H29" s="13"/>
      <c r="I29" s="45"/>
      <c r="J29" s="47"/>
      <c r="K29" s="47"/>
    </row>
    <row r="30" ht="22" hidden="1" customHeight="1" spans="1:11">
      <c r="A30" s="29"/>
      <c r="B30" s="25"/>
      <c r="C30" s="30"/>
      <c r="D30" s="13"/>
      <c r="E30" s="13"/>
      <c r="F30" s="13"/>
      <c r="G30" s="13"/>
      <c r="H30" s="13"/>
      <c r="I30" s="45"/>
      <c r="J30" s="47"/>
      <c r="K30" s="47"/>
    </row>
    <row r="31" ht="22" customHeight="1" spans="1:11">
      <c r="A31" s="27" t="s">
        <v>70</v>
      </c>
      <c r="B31" s="28"/>
      <c r="C31" s="21"/>
      <c r="D31" s="13">
        <f>SUM(D28:D30)</f>
        <v>0</v>
      </c>
      <c r="E31" s="13">
        <f>SUM(E28:E30)</f>
        <v>0</v>
      </c>
      <c r="F31" s="13">
        <f>SUM(F28:F30)</f>
        <v>0</v>
      </c>
      <c r="G31" s="13">
        <f>SUM(G28:G30)</f>
        <v>0</v>
      </c>
      <c r="H31" s="13">
        <f>SUM(H28:H30)</f>
        <v>0</v>
      </c>
      <c r="I31" s="13"/>
      <c r="J31" s="13">
        <f>SUM(J28:J30)</f>
        <v>0</v>
      </c>
      <c r="K31" s="13">
        <f>SUM(K28:K30)</f>
        <v>0</v>
      </c>
    </row>
    <row r="32" ht="22" customHeight="1" spans="1:11">
      <c r="A32" s="10" t="s">
        <v>71</v>
      </c>
      <c r="B32" s="25" t="s">
        <v>54</v>
      </c>
      <c r="C32" s="26" t="s">
        <v>72</v>
      </c>
      <c r="D32" s="13">
        <f t="shared" ref="D32:D37" si="2">SUM(E32:H32)</f>
        <v>1250</v>
      </c>
      <c r="E32" s="31">
        <f>540-90</f>
        <v>450</v>
      </c>
      <c r="F32" s="31">
        <v>800</v>
      </c>
      <c r="H32" s="13"/>
      <c r="I32" s="48" t="s">
        <v>28</v>
      </c>
      <c r="J32" s="47"/>
      <c r="K32" s="47">
        <v>1250</v>
      </c>
    </row>
    <row r="33" ht="22" customHeight="1" spans="1:11">
      <c r="A33" s="10" t="s">
        <v>73</v>
      </c>
      <c r="B33" s="25" t="s">
        <v>54</v>
      </c>
      <c r="C33" s="26" t="s">
        <v>74</v>
      </c>
      <c r="D33" s="13">
        <f t="shared" si="2"/>
        <v>143</v>
      </c>
      <c r="E33" s="13">
        <v>3</v>
      </c>
      <c r="F33" s="13">
        <v>140</v>
      </c>
      <c r="G33" s="13"/>
      <c r="H33" s="13"/>
      <c r="I33" s="48" t="s">
        <v>28</v>
      </c>
      <c r="J33" s="47"/>
      <c r="K33" s="47">
        <v>143</v>
      </c>
    </row>
    <row r="34" ht="22" customHeight="1" spans="1:11">
      <c r="A34" s="10" t="s">
        <v>75</v>
      </c>
      <c r="B34" s="25" t="s">
        <v>54</v>
      </c>
      <c r="C34" s="26" t="s">
        <v>76</v>
      </c>
      <c r="D34" s="13">
        <f t="shared" si="2"/>
        <v>1313</v>
      </c>
      <c r="E34" s="13">
        <v>1310</v>
      </c>
      <c r="F34" s="13">
        <v>3</v>
      </c>
      <c r="G34" s="13"/>
      <c r="H34" s="13"/>
      <c r="I34" s="48" t="s">
        <v>28</v>
      </c>
      <c r="J34" s="47"/>
      <c r="K34" s="47">
        <v>1313</v>
      </c>
    </row>
    <row r="35" ht="22" customHeight="1" spans="1:11">
      <c r="A35" s="10" t="s">
        <v>77</v>
      </c>
      <c r="B35" s="25" t="s">
        <v>54</v>
      </c>
      <c r="C35" s="24">
        <v>20230626</v>
      </c>
      <c r="D35" s="13">
        <f t="shared" si="2"/>
        <v>950</v>
      </c>
      <c r="E35" s="13">
        <v>950</v>
      </c>
      <c r="F35" s="13"/>
      <c r="G35" s="13"/>
      <c r="H35" s="13"/>
      <c r="I35" s="48" t="s">
        <v>28</v>
      </c>
      <c r="J35" s="47"/>
      <c r="K35" s="47">
        <v>950</v>
      </c>
    </row>
    <row r="36" ht="22" customHeight="1" spans="1:11">
      <c r="A36" s="10" t="s">
        <v>78</v>
      </c>
      <c r="B36" s="25" t="s">
        <v>54</v>
      </c>
      <c r="C36" s="24">
        <v>20230824</v>
      </c>
      <c r="D36" s="13">
        <f t="shared" si="2"/>
        <v>61.7</v>
      </c>
      <c r="E36" s="13"/>
      <c r="F36" s="13"/>
      <c r="G36" s="13"/>
      <c r="H36" s="13">
        <v>61.7</v>
      </c>
      <c r="I36" s="48" t="s">
        <v>28</v>
      </c>
      <c r="J36" s="47"/>
      <c r="K36" s="47">
        <v>61.7</v>
      </c>
    </row>
    <row r="37" ht="22" customHeight="1" spans="1:11">
      <c r="A37" s="10" t="s">
        <v>79</v>
      </c>
      <c r="B37" s="25" t="s">
        <v>54</v>
      </c>
      <c r="C37" s="24">
        <v>20230918</v>
      </c>
      <c r="D37" s="13">
        <f t="shared" si="2"/>
        <v>175</v>
      </c>
      <c r="E37" s="13">
        <v>100</v>
      </c>
      <c r="F37" s="13">
        <v>75</v>
      </c>
      <c r="G37" s="13"/>
      <c r="H37" s="13"/>
      <c r="I37" s="48" t="s">
        <v>28</v>
      </c>
      <c r="J37" s="47"/>
      <c r="K37" s="47">
        <v>175</v>
      </c>
    </row>
    <row r="38" ht="22" customHeight="1" spans="1:11">
      <c r="A38" s="27" t="s">
        <v>80</v>
      </c>
      <c r="B38" s="28"/>
      <c r="C38" s="24"/>
      <c r="D38" s="13">
        <f>SUM(D32:D37)</f>
        <v>3892.7</v>
      </c>
      <c r="E38" s="13">
        <f>SUM(E32:E37)</f>
        <v>2813</v>
      </c>
      <c r="F38" s="13">
        <f>SUM(F32:F37)</f>
        <v>1018</v>
      </c>
      <c r="G38" s="13">
        <f>SUM(G32:G37)</f>
        <v>0</v>
      </c>
      <c r="H38" s="13">
        <f>SUM(H32:H37)</f>
        <v>61.7</v>
      </c>
      <c r="I38" s="48"/>
      <c r="J38" s="13">
        <f>SUM(J32:J37)</f>
        <v>0</v>
      </c>
      <c r="K38" s="13">
        <f>SUM(K32:K37)</f>
        <v>3892.7</v>
      </c>
    </row>
    <row r="39" ht="22" customHeight="1" spans="1:11">
      <c r="A39" s="10" t="s">
        <v>81</v>
      </c>
      <c r="B39" s="25" t="s">
        <v>54</v>
      </c>
      <c r="C39" s="26" t="s">
        <v>72</v>
      </c>
      <c r="D39" s="13">
        <f>SUM(E39:H39)</f>
        <v>564</v>
      </c>
      <c r="E39" s="32">
        <v>564</v>
      </c>
      <c r="F39" s="33"/>
      <c r="G39" s="34"/>
      <c r="H39" s="34"/>
      <c r="I39" s="45" t="s">
        <v>49</v>
      </c>
      <c r="J39" s="44"/>
      <c r="K39" s="44">
        <v>564</v>
      </c>
    </row>
    <row r="40" ht="22" customHeight="1" spans="1:11">
      <c r="A40" s="10" t="s">
        <v>82</v>
      </c>
      <c r="B40" s="25" t="s">
        <v>54</v>
      </c>
      <c r="C40" s="26" t="s">
        <v>72</v>
      </c>
      <c r="D40" s="13">
        <f>SUM(E40:H40)</f>
        <v>410</v>
      </c>
      <c r="E40" s="32"/>
      <c r="F40" s="33">
        <v>410</v>
      </c>
      <c r="G40" s="34"/>
      <c r="H40" s="34"/>
      <c r="I40" s="45" t="s">
        <v>49</v>
      </c>
      <c r="J40" s="44"/>
      <c r="K40" s="44">
        <v>410</v>
      </c>
    </row>
    <row r="41" ht="22" customHeight="1" spans="1:11">
      <c r="A41" s="10" t="s">
        <v>83</v>
      </c>
      <c r="B41" s="25" t="s">
        <v>54</v>
      </c>
      <c r="C41" s="26" t="s">
        <v>84</v>
      </c>
      <c r="D41" s="13">
        <f>SUM(E41:H41)</f>
        <v>40</v>
      </c>
      <c r="E41" s="32">
        <v>40</v>
      </c>
      <c r="F41" s="33"/>
      <c r="G41" s="34"/>
      <c r="H41" s="34"/>
      <c r="I41" s="45" t="s">
        <v>49</v>
      </c>
      <c r="J41" s="44"/>
      <c r="K41" s="44">
        <v>40</v>
      </c>
    </row>
    <row r="42" ht="22" customHeight="1" spans="1:11">
      <c r="A42" s="10" t="s">
        <v>85</v>
      </c>
      <c r="B42" s="25" t="s">
        <v>86</v>
      </c>
      <c r="C42" s="26" t="s">
        <v>87</v>
      </c>
      <c r="D42" s="35">
        <f>SUM(E42:H42)</f>
        <v>-230</v>
      </c>
      <c r="E42" s="32">
        <v>-230</v>
      </c>
      <c r="F42" s="33"/>
      <c r="G42" s="34"/>
      <c r="H42" s="34"/>
      <c r="I42" s="45" t="s">
        <v>49</v>
      </c>
      <c r="J42" s="44"/>
      <c r="K42" s="44">
        <v>40</v>
      </c>
    </row>
    <row r="43" ht="22" customHeight="1" spans="1:11">
      <c r="A43" s="27" t="s">
        <v>88</v>
      </c>
      <c r="B43" s="28"/>
      <c r="C43" s="28"/>
      <c r="D43" s="13">
        <f t="shared" ref="D43:K43" si="3">SUM(D39:D42)</f>
        <v>784</v>
      </c>
      <c r="E43" s="13">
        <f t="shared" si="3"/>
        <v>374</v>
      </c>
      <c r="F43" s="13">
        <f t="shared" si="3"/>
        <v>410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1054</v>
      </c>
    </row>
    <row r="44" ht="22" customHeight="1" spans="1:11">
      <c r="A44" s="10" t="s">
        <v>89</v>
      </c>
      <c r="B44" s="25" t="s">
        <v>54</v>
      </c>
      <c r="C44" s="12" t="s">
        <v>72</v>
      </c>
      <c r="D44" s="13">
        <f>SUM(E44:H44)</f>
        <v>2492</v>
      </c>
      <c r="E44" s="13">
        <v>2492</v>
      </c>
      <c r="F44" s="13"/>
      <c r="G44" s="36"/>
      <c r="H44" s="13"/>
      <c r="I44" s="41" t="s">
        <v>90</v>
      </c>
      <c r="J44" s="13"/>
      <c r="K44" s="13">
        <v>2492</v>
      </c>
    </row>
    <row r="45" ht="30" customHeight="1" spans="1:11">
      <c r="A45" s="10" t="s">
        <v>53</v>
      </c>
      <c r="B45" s="25" t="s">
        <v>54</v>
      </c>
      <c r="C45" s="12" t="s">
        <v>55</v>
      </c>
      <c r="D45" s="13">
        <f>SUM(E45:H45)</f>
        <v>1957</v>
      </c>
      <c r="E45" s="37"/>
      <c r="F45" s="37">
        <f>1957</f>
        <v>1957</v>
      </c>
      <c r="G45" s="36"/>
      <c r="H45" s="13"/>
      <c r="I45" s="41" t="s">
        <v>91</v>
      </c>
      <c r="J45" s="13"/>
      <c r="K45" s="13">
        <v>1957</v>
      </c>
    </row>
    <row r="46" ht="22" customHeight="1" spans="1:11">
      <c r="A46" s="27" t="s">
        <v>92</v>
      </c>
      <c r="B46" s="28"/>
      <c r="C46" s="28"/>
      <c r="D46" s="13">
        <f>SUM(D44:D45)</f>
        <v>4449</v>
      </c>
      <c r="E46" s="13">
        <f>SUM(E44:E45)</f>
        <v>2492</v>
      </c>
      <c r="F46" s="13">
        <f>SUM(F44:F45)</f>
        <v>1957</v>
      </c>
      <c r="G46" s="13">
        <f>SUM(G44:G45)</f>
        <v>0</v>
      </c>
      <c r="H46" s="13">
        <f>SUM(H44:H45)</f>
        <v>0</v>
      </c>
      <c r="I46" s="49"/>
      <c r="J46" s="13">
        <f>SUM(J44:J45)</f>
        <v>0</v>
      </c>
      <c r="K46" s="13">
        <f>SUM(K44:K45)</f>
        <v>4449</v>
      </c>
    </row>
    <row r="47" ht="22" customHeight="1" spans="1:11">
      <c r="A47" s="10" t="s">
        <v>93</v>
      </c>
      <c r="B47" s="25" t="s">
        <v>54</v>
      </c>
      <c r="C47" s="24">
        <v>20230226</v>
      </c>
      <c r="D47" s="13">
        <f>SUM(E47:H47)</f>
        <v>14</v>
      </c>
      <c r="E47" s="13">
        <v>14</v>
      </c>
      <c r="F47" s="13"/>
      <c r="G47" s="13"/>
      <c r="H47" s="13"/>
      <c r="I47" s="49" t="s">
        <v>32</v>
      </c>
      <c r="J47" s="47"/>
      <c r="K47" s="47">
        <v>14</v>
      </c>
    </row>
    <row r="48" ht="22" customHeight="1" spans="1:11">
      <c r="A48" s="27" t="s">
        <v>94</v>
      </c>
      <c r="B48" s="28"/>
      <c r="C48" s="28"/>
      <c r="D48" s="15">
        <f>SUM(D47:D47)</f>
        <v>14</v>
      </c>
      <c r="E48" s="15">
        <f>SUM(E47:E47)</f>
        <v>14</v>
      </c>
      <c r="F48" s="15">
        <f>SUM(F47:F47)</f>
        <v>0</v>
      </c>
      <c r="G48" s="15">
        <f>SUM(G47:G47)</f>
        <v>0</v>
      </c>
      <c r="H48" s="15">
        <f>SUM(H47:H47)</f>
        <v>0</v>
      </c>
      <c r="I48" s="50"/>
      <c r="J48" s="15">
        <f>SUM(J47:J47)</f>
        <v>0</v>
      </c>
      <c r="K48" s="15">
        <f>SUM(K47:K47)</f>
        <v>14</v>
      </c>
    </row>
    <row r="49" ht="22" customHeight="1" spans="1:11">
      <c r="A49" s="10" t="s">
        <v>95</v>
      </c>
      <c r="B49" s="25" t="s">
        <v>54</v>
      </c>
      <c r="C49" s="24">
        <v>20230210</v>
      </c>
      <c r="D49" s="13">
        <f>SUM(E49:H49)</f>
        <v>332.5</v>
      </c>
      <c r="E49" s="14">
        <v>332.5</v>
      </c>
      <c r="F49" s="15"/>
      <c r="G49" s="15"/>
      <c r="H49" s="15"/>
      <c r="I49" s="49" t="s">
        <v>96</v>
      </c>
      <c r="J49" s="44"/>
      <c r="K49" s="44">
        <v>332.5</v>
      </c>
    </row>
    <row r="50" ht="22" customHeight="1" spans="1:11">
      <c r="A50" s="10" t="s">
        <v>97</v>
      </c>
      <c r="B50" s="25" t="s">
        <v>54</v>
      </c>
      <c r="C50" s="24">
        <v>20230821</v>
      </c>
      <c r="D50" s="13">
        <f>SUM(E50:H50)</f>
        <v>1000</v>
      </c>
      <c r="E50" s="14">
        <v>1000</v>
      </c>
      <c r="F50" s="15"/>
      <c r="G50" s="15"/>
      <c r="H50" s="15"/>
      <c r="I50" s="49" t="s">
        <v>96</v>
      </c>
      <c r="J50" s="51"/>
      <c r="K50" s="51">
        <v>1000</v>
      </c>
    </row>
    <row r="51" ht="22" customHeight="1" spans="1:11">
      <c r="A51" s="27" t="s">
        <v>98</v>
      </c>
      <c r="B51" s="28"/>
      <c r="C51" s="28"/>
      <c r="D51" s="13">
        <f>SUM(D49:D50)</f>
        <v>1332.5</v>
      </c>
      <c r="E51" s="13">
        <f>SUM(E49:E50)</f>
        <v>1332.5</v>
      </c>
      <c r="F51" s="13">
        <f>SUM(F49:F50)</f>
        <v>0</v>
      </c>
      <c r="G51" s="13">
        <f>SUM(G49:G50)</f>
        <v>0</v>
      </c>
      <c r="H51" s="13">
        <f>SUM(H49:H50)</f>
        <v>0</v>
      </c>
      <c r="I51" s="49"/>
      <c r="J51" s="13">
        <f>SUM(J49:J49)</f>
        <v>0</v>
      </c>
      <c r="K51" s="13">
        <f>SUM(K49:K50)</f>
        <v>1332.5</v>
      </c>
    </row>
    <row r="52" s="18" customFormat="1" ht="22" customHeight="1" spans="1:11">
      <c r="A52" s="38" t="s">
        <v>99</v>
      </c>
      <c r="B52" s="39"/>
      <c r="C52" s="39"/>
      <c r="D52" s="15">
        <f>SUM(D5,D21)</f>
        <v>15522.2</v>
      </c>
      <c r="E52" s="15">
        <f>SUM(E5,E21)</f>
        <v>8976.5</v>
      </c>
      <c r="F52" s="15">
        <f>SUM(F5,F21)</f>
        <v>5644</v>
      </c>
      <c r="G52" s="15">
        <f>SUM(G5,G21)</f>
        <v>840</v>
      </c>
      <c r="H52" s="15">
        <f>SUM(H5,H21)</f>
        <v>61.7</v>
      </c>
      <c r="I52" s="43"/>
      <c r="J52" s="15">
        <f>SUM(J5,J21)</f>
        <v>0</v>
      </c>
      <c r="K52" s="15">
        <f>SUM(K5,K21)</f>
        <v>15562.2</v>
      </c>
    </row>
  </sheetData>
  <autoFilter ref="A3:K52">
    <extLst/>
  </autoFilter>
  <mergeCells count="19">
    <mergeCell ref="A1:K1"/>
    <mergeCell ref="C2:F2"/>
    <mergeCell ref="G2:I2"/>
    <mergeCell ref="D3:H3"/>
    <mergeCell ref="A21:B21"/>
    <mergeCell ref="A27:B27"/>
    <mergeCell ref="A31:B31"/>
    <mergeCell ref="A38:B38"/>
    <mergeCell ref="A43:B43"/>
    <mergeCell ref="A46:B46"/>
    <mergeCell ref="A48:B48"/>
    <mergeCell ref="A51:B51"/>
    <mergeCell ref="A52:B52"/>
    <mergeCell ref="A3:A4"/>
    <mergeCell ref="B3:B4"/>
    <mergeCell ref="C3:C4"/>
    <mergeCell ref="I3:I4"/>
    <mergeCell ref="J3:J4"/>
    <mergeCell ref="K3:K4"/>
  </mergeCells>
  <conditionalFormatting sqref="D5">
    <cfRule type="cellIs" dxfId="0" priority="56" stopIfTrue="1" operator="lessThan">
      <formula>0</formula>
    </cfRule>
  </conditionalFormatting>
  <conditionalFormatting sqref="D10">
    <cfRule type="cellIs" dxfId="0" priority="10" stopIfTrue="1" operator="lessThan">
      <formula>0</formula>
    </cfRule>
  </conditionalFormatting>
  <conditionalFormatting sqref="D11">
    <cfRule type="cellIs" dxfId="0" priority="9" stopIfTrue="1" operator="lessThan">
      <formula>0</formula>
    </cfRule>
  </conditionalFormatting>
  <conditionalFormatting sqref="D12">
    <cfRule type="cellIs" dxfId="0" priority="8" stopIfTrue="1" operator="lessThan">
      <formula>0</formula>
    </cfRule>
  </conditionalFormatting>
  <conditionalFormatting sqref="D13">
    <cfRule type="cellIs" dxfId="0" priority="6" stopIfTrue="1" operator="lessThan">
      <formula>0</formula>
    </cfRule>
  </conditionalFormatting>
  <conditionalFormatting sqref="D14">
    <cfRule type="cellIs" dxfId="0" priority="5" stopIfTrue="1" operator="lessThan">
      <formula>0</formula>
    </cfRule>
  </conditionalFormatting>
  <conditionalFormatting sqref="D15">
    <cfRule type="cellIs" dxfId="0" priority="4" stopIfTrue="1" operator="lessThan">
      <formula>0</formula>
    </cfRule>
  </conditionalFormatting>
  <conditionalFormatting sqref="D19">
    <cfRule type="cellIs" dxfId="0" priority="2" stopIfTrue="1" operator="lessThan">
      <formula>0</formula>
    </cfRule>
  </conditionalFormatting>
  <conditionalFormatting sqref="D20">
    <cfRule type="cellIs" dxfId="0" priority="1" stopIfTrue="1" operator="lessThan">
      <formula>0</formula>
    </cfRule>
  </conditionalFormatting>
  <conditionalFormatting sqref="J29:K29">
    <cfRule type="cellIs" dxfId="0" priority="20" stopIfTrue="1" operator="lessThan">
      <formula>0</formula>
    </cfRule>
  </conditionalFormatting>
  <conditionalFormatting sqref="D31">
    <cfRule type="cellIs" dxfId="0" priority="28" stopIfTrue="1" operator="lessThan">
      <formula>0</formula>
    </cfRule>
  </conditionalFormatting>
  <conditionalFormatting sqref="E31:H31">
    <cfRule type="cellIs" dxfId="0" priority="29" stopIfTrue="1" operator="lessThan">
      <formula>0</formula>
    </cfRule>
  </conditionalFormatting>
  <conditionalFormatting sqref="J31:K31">
    <cfRule type="cellIs" dxfId="0" priority="27" stopIfTrue="1" operator="lessThan">
      <formula>0</formula>
    </cfRule>
  </conditionalFormatting>
  <conditionalFormatting sqref="D32">
    <cfRule type="cellIs" dxfId="0" priority="39" stopIfTrue="1" operator="lessThan">
      <formula>0</formula>
    </cfRule>
  </conditionalFormatting>
  <conditionalFormatting sqref="D33">
    <cfRule type="cellIs" dxfId="0" priority="38" stopIfTrue="1" operator="lessThan">
      <formula>0</formula>
    </cfRule>
  </conditionalFormatting>
  <conditionalFormatting sqref="D38">
    <cfRule type="cellIs" dxfId="0" priority="58" stopIfTrue="1" operator="lessThan">
      <formula>0</formula>
    </cfRule>
  </conditionalFormatting>
  <conditionalFormatting sqref="E38:H38">
    <cfRule type="cellIs" dxfId="0" priority="50" stopIfTrue="1" operator="lessThan">
      <formula>0</formula>
    </cfRule>
  </conditionalFormatting>
  <conditionalFormatting sqref="J38:K38">
    <cfRule type="cellIs" dxfId="0" priority="49" stopIfTrue="1" operator="lessThan">
      <formula>0</formula>
    </cfRule>
  </conditionalFormatting>
  <conditionalFormatting sqref="D39">
    <cfRule type="cellIs" dxfId="0" priority="35" stopIfTrue="1" operator="lessThan">
      <formula>0</formula>
    </cfRule>
  </conditionalFormatting>
  <conditionalFormatting sqref="D40">
    <cfRule type="cellIs" dxfId="0" priority="11" stopIfTrue="1" operator="lessThan">
      <formula>0</formula>
    </cfRule>
  </conditionalFormatting>
  <conditionalFormatting sqref="D41">
    <cfRule type="cellIs" dxfId="0" priority="3" stopIfTrue="1" operator="lessThan">
      <formula>0</formula>
    </cfRule>
  </conditionalFormatting>
  <conditionalFormatting sqref="D42">
    <cfRule type="cellIs" dxfId="0" priority="34" stopIfTrue="1" operator="lessThan">
      <formula>0</formula>
    </cfRule>
  </conditionalFormatting>
  <conditionalFormatting sqref="D43">
    <cfRule type="cellIs" dxfId="0" priority="55" stopIfTrue="1" operator="lessThan">
      <formula>0</formula>
    </cfRule>
  </conditionalFormatting>
  <conditionalFormatting sqref="E43:K43">
    <cfRule type="cellIs" dxfId="0" priority="48" stopIfTrue="1" operator="lessThan">
      <formula>0</formula>
    </cfRule>
  </conditionalFormatting>
  <conditionalFormatting sqref="D44">
    <cfRule type="cellIs" dxfId="0" priority="37" stopIfTrue="1" operator="lessThan">
      <formula>0</formula>
    </cfRule>
  </conditionalFormatting>
  <conditionalFormatting sqref="D45">
    <cfRule type="cellIs" dxfId="0" priority="16" stopIfTrue="1" operator="lessThan">
      <formula>0</formula>
    </cfRule>
  </conditionalFormatting>
  <conditionalFormatting sqref="D46">
    <cfRule type="cellIs" dxfId="0" priority="54" stopIfTrue="1" operator="lessThan">
      <formula>0</formula>
    </cfRule>
  </conditionalFormatting>
  <conditionalFormatting sqref="D47">
    <cfRule type="cellIs" dxfId="0" priority="19" stopIfTrue="1" operator="lessThan">
      <formula>0</formula>
    </cfRule>
  </conditionalFormatting>
  <conditionalFormatting sqref="D51">
    <cfRule type="cellIs" dxfId="0" priority="53" stopIfTrue="1" operator="lessThan">
      <formula>0</formula>
    </cfRule>
  </conditionalFormatting>
  <conditionalFormatting sqref="E51:H51">
    <cfRule type="cellIs" dxfId="0" priority="13" stopIfTrue="1" operator="lessThan">
      <formula>0</formula>
    </cfRule>
  </conditionalFormatting>
  <conditionalFormatting sqref="J51">
    <cfRule type="cellIs" dxfId="0" priority="45" stopIfTrue="1" operator="lessThan">
      <formula>0</formula>
    </cfRule>
  </conditionalFormatting>
  <conditionalFormatting sqref="K51">
    <cfRule type="cellIs" dxfId="0" priority="12" stopIfTrue="1" operator="lessThan">
      <formula>0</formula>
    </cfRule>
  </conditionalFormatting>
  <conditionalFormatting sqref="D17:D18">
    <cfRule type="cellIs" dxfId="0" priority="7" stopIfTrue="1" operator="lessThan">
      <formula>0</formula>
    </cfRule>
  </conditionalFormatting>
  <conditionalFormatting sqref="D22:D26">
    <cfRule type="cellIs" dxfId="0" priority="33" stopIfTrue="1" operator="lessThan">
      <formula>0</formula>
    </cfRule>
  </conditionalFormatting>
  <conditionalFormatting sqref="D28:D29">
    <cfRule type="cellIs" dxfId="0" priority="32" stopIfTrue="1" operator="lessThan">
      <formula>0</formula>
    </cfRule>
  </conditionalFormatting>
  <conditionalFormatting sqref="D34:D37">
    <cfRule type="cellIs" dxfId="0" priority="31" stopIfTrue="1" operator="lessThan">
      <formula>0</formula>
    </cfRule>
  </conditionalFormatting>
  <conditionalFormatting sqref="D49:D50">
    <cfRule type="cellIs" dxfId="0" priority="18" stopIfTrue="1" operator="lessThan">
      <formula>0</formula>
    </cfRule>
  </conditionalFormatting>
  <conditionalFormatting sqref="D16 D6:D9">
    <cfRule type="cellIs" dxfId="0" priority="14" stopIfTrue="1" operator="lessThan">
      <formula>0</formula>
    </cfRule>
  </conditionalFormatting>
  <conditionalFormatting sqref="D27 D30">
    <cfRule type="cellIs" dxfId="0" priority="51" stopIfTrue="1" operator="lessThan">
      <formula>0</formula>
    </cfRule>
  </conditionalFormatting>
  <conditionalFormatting sqref="E27:H29">
    <cfRule type="cellIs" dxfId="0" priority="42" stopIfTrue="1" operator="lessThan">
      <formula>0</formula>
    </cfRule>
  </conditionalFormatting>
  <conditionalFormatting sqref="J27:K28">
    <cfRule type="cellIs" dxfId="0" priority="41" stopIfTrue="1" operator="lessThan">
      <formula>0</formula>
    </cfRule>
  </conditionalFormatting>
  <conditionalFormatting sqref="E46:H47">
    <cfRule type="cellIs" dxfId="0" priority="47" stopIfTrue="1" operator="lessThan">
      <formula>0</formula>
    </cfRule>
  </conditionalFormatting>
  <conditionalFormatting sqref="J46:K47">
    <cfRule type="cellIs" dxfId="0" priority="46" stopIfTrue="1" operator="lessThan">
      <formula>0</formula>
    </cfRule>
  </conditionalFormatting>
  <pageMargins left="0.55" right="0.55" top="0.61" bottom="0.51" header="0.51" footer="0.24"/>
  <pageSetup paperSize="9" scale="90" orientation="landscape" horizontalDpi="600" verticalDpi="600"/>
  <headerFooter>
    <oddFooter>&amp;C第 &amp;P 页，共 &amp;N 页</oddFooter>
  </headerFooter>
  <rowBreaks count="1" manualBreakCount="1">
    <brk id="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B13" sqref="B13"/>
    </sheetView>
  </sheetViews>
  <sheetFormatPr defaultColWidth="8.75" defaultRowHeight="14.25" outlineLevelRow="4"/>
  <cols>
    <col min="1" max="1" width="17.875" customWidth="1"/>
    <col min="2" max="2" width="27.4583333333333" style="1" customWidth="1"/>
    <col min="3" max="3" width="12.325" style="1" customWidth="1"/>
    <col min="4" max="4" width="10.125" style="2" customWidth="1"/>
    <col min="5" max="6" width="9.625" style="2" customWidth="1"/>
    <col min="7" max="7" width="8.75" style="2" customWidth="1"/>
    <col min="8" max="8" width="8.375" style="2" customWidth="1"/>
    <col min="9" max="9" width="16.875" customWidth="1"/>
  </cols>
  <sheetData>
    <row r="1" ht="45" customHeight="1" spans="1:9">
      <c r="A1" s="3" t="s">
        <v>100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4"/>
      <c r="C2" s="5"/>
      <c r="D2" s="5"/>
      <c r="E2" s="5"/>
      <c r="F2" s="5"/>
      <c r="G2" s="6" t="s">
        <v>1</v>
      </c>
      <c r="H2" s="6"/>
      <c r="I2" s="16"/>
    </row>
    <row r="3" ht="32.1" customHeight="1" spans="1:9">
      <c r="A3" s="7" t="s">
        <v>101</v>
      </c>
      <c r="B3" s="7" t="s">
        <v>3</v>
      </c>
      <c r="C3" s="8" t="s">
        <v>4</v>
      </c>
      <c r="D3" s="7" t="s">
        <v>102</v>
      </c>
      <c r="E3" s="7"/>
      <c r="F3" s="7"/>
      <c r="G3" s="7"/>
      <c r="H3" s="7"/>
      <c r="I3" s="8" t="s">
        <v>103</v>
      </c>
    </row>
    <row r="4" ht="23.1" customHeight="1" spans="1:9">
      <c r="A4" s="7"/>
      <c r="B4" s="7"/>
      <c r="C4" s="8"/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8"/>
    </row>
    <row r="5" ht="43" customHeight="1" spans="1:9">
      <c r="A5" s="10" t="s">
        <v>104</v>
      </c>
      <c r="B5" s="11" t="s">
        <v>105</v>
      </c>
      <c r="C5" s="12" t="s">
        <v>106</v>
      </c>
      <c r="D5" s="13">
        <v>150</v>
      </c>
      <c r="E5" s="14"/>
      <c r="F5" s="14">
        <v>150</v>
      </c>
      <c r="G5" s="14"/>
      <c r="H5" s="15"/>
      <c r="I5" s="17" t="s">
        <v>107</v>
      </c>
    </row>
  </sheetData>
  <mergeCells count="8">
    <mergeCell ref="A1:I1"/>
    <mergeCell ref="C2:F2"/>
    <mergeCell ref="G2:I2"/>
    <mergeCell ref="D3:H3"/>
    <mergeCell ref="A3:A4"/>
    <mergeCell ref="B3:B4"/>
    <mergeCell ref="C3:C4"/>
    <mergeCell ref="I3:I4"/>
  </mergeCells>
  <conditionalFormatting sqref="D5">
    <cfRule type="cellIs" dxfId="0" priority="14" stopIfTrue="1" operator="lessThan">
      <formula>0</formula>
    </cfRule>
  </conditionalFormatting>
  <pageMargins left="0.786805555555556" right="0.786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公告公示明细表</vt:lpstr>
      <vt:lpstr>美丽乡村建设公告公式明细表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沧海一粟</cp:lastModifiedBy>
  <dcterms:created xsi:type="dcterms:W3CDTF">2023-10-07T12:10:00Z</dcterms:created>
  <dcterms:modified xsi:type="dcterms:W3CDTF">2023-10-09T01:34:36Z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7E777C1835574F70BB0D259491BAD3DE_11</vt:lpwstr>
  </property>
  <property fmtid="{D5CDD505-2E9C-101B-9397-08002B2CF9AE}" pid="3" name="KSOProductBuildVer">
    <vt:lpwstr>2052-11.1.0.12302</vt:lpwstr>
  </property>
</Properties>
</file>